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/>
  <mc:AlternateContent xmlns:mc="http://schemas.openxmlformats.org/markup-compatibility/2006">
    <mc:Choice Requires="x15">
      <x15ac:absPath xmlns:x15ac="http://schemas.microsoft.com/office/spreadsheetml/2010/11/ac" url="C:\Users\Korisnik\Desktop\"/>
    </mc:Choice>
  </mc:AlternateContent>
  <xr:revisionPtr revIDLastSave="0" documentId="8_{11110744-9654-4962-BCB7-4DFC04A9ED21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pros. nedelj. prodaja po mesec" sheetId="3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" i="3" l="1"/>
  <c r="O3" i="3"/>
  <c r="N12" i="3"/>
  <c r="O12" i="3" s="1"/>
  <c r="N11" i="3"/>
  <c r="T11" i="3" s="1"/>
  <c r="N10" i="3"/>
  <c r="O10" i="3" s="1"/>
  <c r="N9" i="3"/>
  <c r="N8" i="3"/>
  <c r="O8" i="3" s="1"/>
  <c r="T7" i="3"/>
  <c r="N6" i="3"/>
  <c r="N4" i="3"/>
  <c r="I13" i="3"/>
  <c r="J13" i="3"/>
  <c r="K13" i="3"/>
  <c r="L13" i="3"/>
  <c r="M13" i="3"/>
  <c r="Q13" i="3"/>
  <c r="R13" i="3"/>
  <c r="S13" i="3"/>
  <c r="H3" i="3"/>
  <c r="H8" i="3"/>
  <c r="H4" i="3"/>
  <c r="H10" i="3"/>
  <c r="H11" i="3"/>
  <c r="H12" i="3"/>
  <c r="H9" i="3"/>
  <c r="H6" i="3"/>
  <c r="N13" i="3" l="1"/>
  <c r="T4" i="3"/>
  <c r="O4" i="3"/>
  <c r="O11" i="3"/>
  <c r="P12" i="3"/>
  <c r="P4" i="3"/>
  <c r="T12" i="3"/>
  <c r="T5" i="3"/>
  <c r="T9" i="3"/>
  <c r="P9" i="3"/>
  <c r="O9" i="3"/>
  <c r="P11" i="3"/>
  <c r="T6" i="3"/>
  <c r="P6" i="3"/>
  <c r="T10" i="3"/>
  <c r="P10" i="3"/>
  <c r="P8" i="3"/>
  <c r="T8" i="3"/>
  <c r="O6" i="3"/>
  <c r="H13" i="3"/>
  <c r="P13" i="3" l="1"/>
  <c r="O13" i="3"/>
</calcChain>
</file>

<file path=xl/sharedStrings.xml><?xml version="1.0" encoding="utf-8"?>
<sst xmlns="http://schemas.openxmlformats.org/spreadsheetml/2006/main" count="67" uniqueCount="47">
  <si>
    <t>Šifra</t>
  </si>
  <si>
    <t>januar</t>
  </si>
  <si>
    <t>februar</t>
  </si>
  <si>
    <t>mart</t>
  </si>
  <si>
    <t>april</t>
  </si>
  <si>
    <t>maj</t>
  </si>
  <si>
    <t>jun</t>
  </si>
  <si>
    <t>jul</t>
  </si>
  <si>
    <t>avgust</t>
  </si>
  <si>
    <t>septembar</t>
  </si>
  <si>
    <t>oktobar</t>
  </si>
  <si>
    <t>novembar</t>
  </si>
  <si>
    <t>decembar</t>
  </si>
  <si>
    <t>Total</t>
  </si>
  <si>
    <t>Naziv</t>
  </si>
  <si>
    <t>Nabavna cena</t>
  </si>
  <si>
    <t>prosečno kom</t>
  </si>
  <si>
    <t>Trenutna zaliha</t>
  </si>
  <si>
    <t>Klasifikacija</t>
  </si>
  <si>
    <t>Rezerviana roba</t>
  </si>
  <si>
    <t>Porudzbina</t>
  </si>
  <si>
    <t>Kolicina u pakovanju</t>
  </si>
  <si>
    <t>Očekivani datum isporuke</t>
  </si>
  <si>
    <t>Datum isporuke</t>
  </si>
  <si>
    <t>Dobavljač</t>
  </si>
  <si>
    <t>Proizvod 1</t>
  </si>
  <si>
    <t>Proizvod 2</t>
  </si>
  <si>
    <t>Proizvod 3</t>
  </si>
  <si>
    <t>Proizvod 4</t>
  </si>
  <si>
    <t>Proizvod 5</t>
  </si>
  <si>
    <t>Proizvod 6</t>
  </si>
  <si>
    <t>Proizvod 7</t>
  </si>
  <si>
    <t>Proizvod 8</t>
  </si>
  <si>
    <t>Proizvod 9</t>
  </si>
  <si>
    <t>Proizvod 10</t>
  </si>
  <si>
    <t>Prvi</t>
  </si>
  <si>
    <t>Drugi</t>
  </si>
  <si>
    <t>Treci</t>
  </si>
  <si>
    <t>Cetvrti</t>
  </si>
  <si>
    <t>Kals.1</t>
  </si>
  <si>
    <t>Klas.2</t>
  </si>
  <si>
    <t>Kals.3</t>
  </si>
  <si>
    <t>Kals.4</t>
  </si>
  <si>
    <t>Kals.5</t>
  </si>
  <si>
    <t>Kals.6</t>
  </si>
  <si>
    <t>Kals.7</t>
  </si>
  <si>
    <t>MESEC U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</si>
</sst>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,###,###,##0.00"/>
  </numFmts>
  <fonts count="14" x14ac:knownFonts="1">
    <font>
      <sz val="11"/>
      <color theme="1"/>
      <name val="Calibri"/>
      <family val="2"/>
      <charset val="238"/>
      <scheme val="minor"/>
    </font>
    <font>
      <sz val="8"/>
      <color indexed="8"/>
      <name val="MS Sans Serif"/>
    </font>
    <font>
      <sz val="7"/>
      <color indexed="8"/>
      <name val="Tahoma"/>
      <family val="2"/>
    </font>
    <font>
      <b/>
      <sz val="7"/>
      <color indexed="8"/>
      <name val="Tahoma"/>
      <family val="2"/>
    </font>
    <font>
      <b/>
      <sz val="7"/>
      <color indexed="9"/>
      <name val="Tahoma"/>
      <family val="2"/>
    </font>
    <font>
      <sz val="9"/>
      <color indexed="63"/>
      <name val="Arial"/>
      <family val="2"/>
    </font>
    <font>
      <sz val="9"/>
      <color indexed="8"/>
      <name val="Arial"/>
      <family val="2"/>
    </font>
    <font>
      <b/>
      <sz val="9"/>
      <color indexed="63"/>
      <name val="Arial"/>
      <family val="2"/>
    </font>
    <font>
      <b/>
      <sz val="7"/>
      <color indexed="9"/>
      <name val="Tahoma"/>
      <family val="2"/>
      <charset val="238"/>
    </font>
    <font>
      <sz val="9"/>
      <color indexed="8"/>
      <name val="Tahoma"/>
      <family val="2"/>
    </font>
    <font>
      <sz val="9"/>
      <color theme="1"/>
      <name val="Tahoma"/>
      <family val="2"/>
    </font>
    <font>
      <sz val="8"/>
      <color indexed="8"/>
      <name val="Tahoma"/>
      <family val="2"/>
    </font>
    <font>
      <sz val="8"/>
      <color theme="1"/>
      <name val="Tahoma"/>
      <family val="2"/>
    </font>
    <font>
      <sz val="9"/>
      <color indexed="63"/>
      <name val="Tahoma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BBC9DD"/>
        <bgColor indexed="64"/>
      </patternFill>
    </fill>
    <fill>
      <patternFill patternType="solid">
        <fgColor rgb="FFABBDD5"/>
        <bgColor indexed="64"/>
      </patternFill>
    </fill>
    <fill>
      <patternFill patternType="solid">
        <fgColor rgb="FF4169E1"/>
        <bgColor indexed="64"/>
      </patternFill>
    </fill>
    <fill>
      <patternFill patternType="solid">
        <fgColor rgb="FF316AC5"/>
        <bgColor indexed="64"/>
      </patternFill>
    </fill>
    <fill>
      <patternFill patternType="solid">
        <fgColor rgb="FFCCD7E6"/>
        <bgColor indexed="64"/>
      </patternFill>
    </fill>
    <fill>
      <patternFill patternType="solid">
        <fgColor rgb="FFDCE4EE"/>
        <bgColor indexed="64"/>
      </patternFill>
    </fill>
    <fill>
      <patternFill patternType="solid">
        <fgColor rgb="FFF4F8FB"/>
        <bgColor indexed="64"/>
      </patternFill>
    </fill>
    <fill>
      <patternFill patternType="solid">
        <fgColor rgb="FFF9D99F"/>
        <bgColor indexed="64"/>
      </patternFill>
    </fill>
    <fill>
      <patternFill patternType="solid">
        <fgColor rgb="FFF29536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3">
    <xf numFmtId="0" fontId="0" fillId="0" borderId="0"/>
    <xf numFmtId="0" fontId="1" fillId="2" borderId="1">
      <alignment horizontal="left" vertical="top" wrapText="1"/>
    </xf>
    <xf numFmtId="0" fontId="2" fillId="3" borderId="1">
      <alignment horizontal="left" vertical="top" wrapText="1"/>
    </xf>
    <xf numFmtId="0" fontId="3" fillId="4" borderId="1">
      <alignment horizontal="left" vertical="top" wrapText="1"/>
    </xf>
    <xf numFmtId="0" fontId="4" fillId="5" borderId="1">
      <alignment horizontal="left" vertical="center" wrapText="1"/>
    </xf>
    <xf numFmtId="0" fontId="4" fillId="6" borderId="1">
      <alignment horizontal="left" vertical="center" wrapText="1"/>
    </xf>
    <xf numFmtId="0" fontId="2" fillId="7" borderId="1">
      <alignment horizontal="left" vertical="top" wrapText="1"/>
    </xf>
    <xf numFmtId="0" fontId="2" fillId="8" borderId="1">
      <alignment horizontal="left" vertical="top" wrapText="1"/>
    </xf>
    <xf numFmtId="164" fontId="5" fillId="2" borderId="1">
      <alignment horizontal="right" vertical="top" wrapText="1"/>
    </xf>
    <xf numFmtId="164" fontId="6" fillId="9" borderId="1">
      <alignment horizontal="right" vertical="top" wrapText="1"/>
    </xf>
    <xf numFmtId="164" fontId="5" fillId="10" borderId="1">
      <alignment horizontal="right" vertical="top" wrapText="1"/>
    </xf>
    <xf numFmtId="164" fontId="7" fillId="11" borderId="1">
      <alignment horizontal="right" vertical="top" wrapText="1"/>
    </xf>
    <xf numFmtId="164" fontId="7" fillId="11" borderId="1">
      <alignment horizontal="right" vertical="top" wrapText="1"/>
    </xf>
  </cellStyleXfs>
  <cellXfs count="27">
    <xf numFmtId="0" fontId="0" fillId="0" borderId="0" xfId="0"/>
    <xf numFmtId="0" fontId="4" fillId="5" borderId="1" xfId="4">
      <alignment horizontal="left" vertical="center" wrapText="1"/>
    </xf>
    <xf numFmtId="0" fontId="2" fillId="3" borderId="1" xfId="2">
      <alignment horizontal="left" vertical="top" wrapText="1"/>
    </xf>
    <xf numFmtId="0" fontId="2" fillId="8" borderId="1" xfId="7">
      <alignment horizontal="left" vertical="top" wrapText="1"/>
    </xf>
    <xf numFmtId="0" fontId="2" fillId="3" borderId="1" xfId="2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3" borderId="3" xfId="2" applyBorder="1" applyAlignment="1">
      <alignment horizontal="center" vertical="center" wrapText="1"/>
    </xf>
    <xf numFmtId="0" fontId="2" fillId="3" borderId="1" xfId="2" applyAlignment="1">
      <alignment vertical="center" wrapText="1"/>
    </xf>
    <xf numFmtId="0" fontId="8" fillId="5" borderId="1" xfId="4" applyFont="1">
      <alignment horizontal="left" vertical="center" wrapText="1"/>
    </xf>
    <xf numFmtId="0" fontId="1" fillId="2" borderId="3" xfId="1" applyBorder="1" applyAlignment="1">
      <alignment horizontal="center" vertical="center" wrapText="1"/>
    </xf>
    <xf numFmtId="0" fontId="3" fillId="4" borderId="1" xfId="3">
      <alignment horizontal="left" vertical="top" wrapText="1"/>
    </xf>
    <xf numFmtId="0" fontId="4" fillId="5" borderId="1" xfId="4" applyAlignment="1">
      <alignment horizontal="center" vertical="center" wrapText="1"/>
    </xf>
    <xf numFmtId="0" fontId="4" fillId="6" borderId="0" xfId="5" applyBorder="1">
      <alignment horizontal="left" vertical="center" wrapText="1"/>
    </xf>
    <xf numFmtId="4" fontId="11" fillId="12" borderId="1" xfId="7" applyNumberFormat="1" applyFont="1" applyFill="1" applyBorder="1" applyAlignment="1">
      <alignment horizontal="center" vertical="top" wrapText="1"/>
    </xf>
    <xf numFmtId="4" fontId="12" fillId="12" borderId="1" xfId="0" applyNumberFormat="1" applyFont="1" applyFill="1" applyBorder="1" applyAlignment="1">
      <alignment horizontal="center" vertical="center"/>
    </xf>
    <xf numFmtId="4" fontId="12" fillId="12" borderId="1" xfId="0" applyNumberFormat="1" applyFont="1" applyFill="1" applyBorder="1" applyAlignment="1">
      <alignment horizontal="center"/>
    </xf>
    <xf numFmtId="0" fontId="4" fillId="6" borderId="4" xfId="5" applyBorder="1">
      <alignment horizontal="left" vertical="center" wrapText="1"/>
    </xf>
    <xf numFmtId="164" fontId="13" fillId="12" borderId="1" xfId="8" applyFont="1" applyFill="1" applyBorder="1">
      <alignment horizontal="right" vertical="top" wrapText="1"/>
    </xf>
    <xf numFmtId="4" fontId="9" fillId="12" borderId="1" xfId="7" applyNumberFormat="1" applyFont="1" applyFill="1" applyBorder="1" applyAlignment="1">
      <alignment horizontal="center" vertical="top" wrapText="1"/>
    </xf>
    <xf numFmtId="4" fontId="10" fillId="12" borderId="1" xfId="0" applyNumberFormat="1" applyFont="1" applyFill="1" applyBorder="1"/>
    <xf numFmtId="0" fontId="10" fillId="12" borderId="1" xfId="0" applyFont="1" applyFill="1" applyBorder="1"/>
    <xf numFmtId="14" fontId="10" fillId="12" borderId="1" xfId="0" applyNumberFormat="1" applyFont="1" applyFill="1" applyBorder="1"/>
    <xf numFmtId="4" fontId="10" fillId="12" borderId="1" xfId="0" applyNumberFormat="1" applyFont="1" applyFill="1" applyBorder="1" applyAlignment="1">
      <alignment horizontal="center"/>
    </xf>
    <xf numFmtId="4" fontId="9" fillId="12" borderId="1" xfId="7" applyNumberFormat="1" applyFont="1" applyFill="1" applyBorder="1" applyAlignment="1">
      <alignment horizontal="left" vertical="top" wrapText="1"/>
    </xf>
    <xf numFmtId="0" fontId="1" fillId="2" borderId="2" xfId="1" applyBorder="1" applyAlignment="1">
      <alignment horizontal="center" vertical="center" wrapText="1"/>
    </xf>
    <xf numFmtId="0" fontId="1" fillId="2" borderId="3" xfId="1" applyBorder="1" applyAlignment="1">
      <alignment horizontal="center" vertical="center" wrapText="1"/>
    </xf>
    <xf numFmtId="0" fontId="3" fillId="4" borderId="1" xfId="3">
      <alignment horizontal="left" vertical="top" wrapText="1"/>
    </xf>
  </cellXfs>
  <cellStyles count="13">
    <cellStyle name="body" xfId="1" xr:uid="{00000000-0005-0000-0000-000000000000}"/>
    <cellStyle name="dimension title" xfId="4" xr:uid="{00000000-0005-0000-0000-000001000000}"/>
    <cellStyle name="fact heading" xfId="5" xr:uid="{00000000-0005-0000-0000-000002000000}"/>
    <cellStyle name="Normal" xfId="0" builtinId="0"/>
    <cellStyle name="style07" xfId="2" xr:uid="{00000000-0005-0000-0000-000004000000}"/>
    <cellStyle name="style08" xfId="6" xr:uid="{00000000-0005-0000-0000-000005000000}"/>
    <cellStyle name="style09" xfId="7" xr:uid="{00000000-0005-0000-0000-000006000000}"/>
    <cellStyle name="style10" xfId="3" xr:uid="{00000000-0005-0000-0000-000007000000}"/>
    <cellStyle name="style11" xfId="8" xr:uid="{00000000-0005-0000-0000-000008000000}"/>
    <cellStyle name="style12" xfId="9" xr:uid="{00000000-0005-0000-0000-000009000000}"/>
    <cellStyle name="style13" xfId="10" xr:uid="{00000000-0005-0000-0000-00000A000000}"/>
    <cellStyle name="style14" xfId="11" xr:uid="{00000000-0005-0000-0000-00000B000000}"/>
    <cellStyle name="style15" xfId="12" xr:uid="{00000000-0005-0000-0000-00000C000000}"/>
  </cellStyles>
  <dxfs count="0"/>
  <tableStyles count="0" defaultTableStyle="TableStyleMedium2" defaultPivotStyle="PivotStyleLight16"/>
  <colors>
    <mruColors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00000"/>
  </sheetPr>
  <dimension ref="A1:W13"/>
  <sheetViews>
    <sheetView tabSelected="1" zoomScale="115" zoomScaleNormal="115" workbookViewId="0">
      <selection activeCell="G11" sqref="G11"/>
    </sheetView>
  </sheetViews>
  <sheetFormatPr defaultRowHeight="14.4" x14ac:dyDescent="0.3"/>
  <cols>
    <col min="1" max="1" width="7" bestFit="1" customWidth="1"/>
    <col min="2" max="2" width="29.88671875" bestFit="1" customWidth="1"/>
    <col min="3" max="3" width="29.88671875" customWidth="1"/>
    <col min="4" max="4" width="16.88671875" customWidth="1"/>
    <col min="5" max="5" width="23.88671875" customWidth="1"/>
    <col min="6" max="6" width="13.44140625" customWidth="1"/>
    <col min="7" max="7" width="15.44140625" customWidth="1"/>
    <col min="8" max="8" width="12.33203125" customWidth="1"/>
    <col min="9" max="9" width="9.33203125" customWidth="1"/>
    <col min="10" max="10" width="11.6640625" customWidth="1"/>
    <col min="11" max="11" width="11.88671875" customWidth="1"/>
    <col min="12" max="12" width="12.109375" customWidth="1"/>
    <col min="13" max="13" width="11.5546875" customWidth="1"/>
    <col min="14" max="14" width="11.6640625" customWidth="1"/>
    <col min="15" max="15" width="13.5546875" customWidth="1"/>
    <col min="16" max="16" width="11.6640625" customWidth="1"/>
    <col min="17" max="17" width="12.88671875" customWidth="1"/>
    <col min="18" max="18" width="11" customWidth="1"/>
    <col min="19" max="19" width="11.88671875" customWidth="1"/>
    <col min="22" max="22" width="12.33203125" customWidth="1"/>
    <col min="23" max="23" width="11.109375" bestFit="1" customWidth="1"/>
  </cols>
  <sheetData>
    <row r="1" spans="1:23" s="5" customFormat="1" ht="15" customHeight="1" x14ac:dyDescent="0.3">
      <c r="A1" s="24" t="s">
        <v>46</v>
      </c>
      <c r="B1" s="25"/>
      <c r="C1" s="9"/>
      <c r="D1" s="9"/>
      <c r="E1" s="9"/>
      <c r="F1" s="9"/>
      <c r="G1" s="9"/>
      <c r="H1" s="4" t="s">
        <v>1</v>
      </c>
      <c r="I1" s="4" t="s">
        <v>2</v>
      </c>
      <c r="J1" s="6" t="s">
        <v>3</v>
      </c>
      <c r="K1" s="4" t="s">
        <v>4</v>
      </c>
      <c r="L1" s="4" t="s">
        <v>5</v>
      </c>
      <c r="M1" s="4" t="s">
        <v>6</v>
      </c>
      <c r="N1" s="4" t="s">
        <v>7</v>
      </c>
      <c r="O1" s="4" t="s">
        <v>8</v>
      </c>
      <c r="P1" s="4" t="s">
        <v>9</v>
      </c>
      <c r="Q1" s="4" t="s">
        <v>10</v>
      </c>
      <c r="R1" s="4" t="s">
        <v>11</v>
      </c>
      <c r="S1" s="7" t="s">
        <v>12</v>
      </c>
    </row>
    <row r="2" spans="1:23" ht="18" x14ac:dyDescent="0.3">
      <c r="A2" s="8" t="s">
        <v>0</v>
      </c>
      <c r="B2" s="1" t="s">
        <v>14</v>
      </c>
      <c r="C2" s="1" t="s">
        <v>24</v>
      </c>
      <c r="D2" s="11" t="s">
        <v>18</v>
      </c>
      <c r="E2" s="11" t="s">
        <v>15</v>
      </c>
      <c r="F2" s="11" t="s">
        <v>17</v>
      </c>
      <c r="G2" s="11" t="s">
        <v>19</v>
      </c>
      <c r="H2" s="16" t="s">
        <v>16</v>
      </c>
      <c r="I2" s="16" t="s">
        <v>16</v>
      </c>
      <c r="J2" s="16" t="s">
        <v>16</v>
      </c>
      <c r="K2" s="16" t="s">
        <v>16</v>
      </c>
      <c r="L2" s="16" t="s">
        <v>16</v>
      </c>
      <c r="M2" s="16" t="s">
        <v>16</v>
      </c>
      <c r="N2" s="16" t="s">
        <v>16</v>
      </c>
      <c r="O2" s="16" t="s">
        <v>16</v>
      </c>
      <c r="P2" s="16" t="s">
        <v>16</v>
      </c>
      <c r="Q2" s="16" t="s">
        <v>16</v>
      </c>
      <c r="R2" s="16" t="s">
        <v>16</v>
      </c>
      <c r="S2" s="16" t="s">
        <v>16</v>
      </c>
      <c r="T2" s="16" t="s">
        <v>20</v>
      </c>
      <c r="U2" s="16" t="s">
        <v>21</v>
      </c>
      <c r="V2" s="12" t="s">
        <v>22</v>
      </c>
      <c r="W2" s="12" t="s">
        <v>23</v>
      </c>
    </row>
    <row r="3" spans="1:23" x14ac:dyDescent="0.3">
      <c r="A3" s="2">
        <v>110179</v>
      </c>
      <c r="B3" s="3" t="s">
        <v>25</v>
      </c>
      <c r="C3" s="3" t="s">
        <v>35</v>
      </c>
      <c r="D3" s="3" t="s">
        <v>39</v>
      </c>
      <c r="E3" s="13">
        <v>2</v>
      </c>
      <c r="F3" s="13">
        <v>11</v>
      </c>
      <c r="G3" s="13">
        <v>1</v>
      </c>
      <c r="H3" s="17">
        <f>F3*2</f>
        <v>22</v>
      </c>
      <c r="I3" s="18">
        <v>10</v>
      </c>
      <c r="J3" s="18">
        <v>10</v>
      </c>
      <c r="K3" s="18">
        <v>10</v>
      </c>
      <c r="L3" s="18">
        <v>10</v>
      </c>
      <c r="M3" s="18">
        <v>10</v>
      </c>
      <c r="N3" s="17">
        <v>20</v>
      </c>
      <c r="O3" s="18">
        <f>N3*1.5</f>
        <v>30</v>
      </c>
      <c r="P3" s="18">
        <f>N3*2</f>
        <v>40</v>
      </c>
      <c r="Q3" s="18">
        <v>10</v>
      </c>
      <c r="R3" s="18">
        <v>10</v>
      </c>
      <c r="S3" s="18">
        <v>10</v>
      </c>
      <c r="T3" s="19">
        <v>11</v>
      </c>
      <c r="U3" s="20">
        <v>2</v>
      </c>
      <c r="V3" s="21">
        <v>43653</v>
      </c>
      <c r="W3" s="21">
        <v>43592</v>
      </c>
    </row>
    <row r="4" spans="1:23" x14ac:dyDescent="0.3">
      <c r="A4" s="2">
        <v>110179</v>
      </c>
      <c r="B4" s="3" t="s">
        <v>26</v>
      </c>
      <c r="C4" s="3" t="s">
        <v>36</v>
      </c>
      <c r="D4" s="3" t="s">
        <v>40</v>
      </c>
      <c r="E4" s="14">
        <v>3</v>
      </c>
      <c r="F4" s="15">
        <v>115</v>
      </c>
      <c r="G4" s="13">
        <v>5</v>
      </c>
      <c r="H4" s="17">
        <f>F4*1.39</f>
        <v>159.85</v>
      </c>
      <c r="I4" s="22">
        <v>105</v>
      </c>
      <c r="J4" s="22">
        <v>105</v>
      </c>
      <c r="K4" s="22">
        <v>105</v>
      </c>
      <c r="L4" s="22">
        <v>105</v>
      </c>
      <c r="M4" s="22">
        <v>105</v>
      </c>
      <c r="N4" s="17">
        <f>L4*1.39</f>
        <v>145.94999999999999</v>
      </c>
      <c r="O4" s="18">
        <f t="shared" ref="O4:O12" si="0">N4*1.5</f>
        <v>218.92499999999998</v>
      </c>
      <c r="P4" s="18">
        <f t="shared" ref="P4:P12" si="1">N4*2</f>
        <v>291.89999999999998</v>
      </c>
      <c r="Q4" s="22">
        <v>105</v>
      </c>
      <c r="R4" s="22">
        <v>105</v>
      </c>
      <c r="S4" s="22">
        <v>105</v>
      </c>
      <c r="T4" s="19">
        <f t="shared" ref="T4:T12" si="2">N4-F4</f>
        <v>30.949999999999989</v>
      </c>
      <c r="U4" s="20">
        <v>5</v>
      </c>
      <c r="V4" s="21">
        <v>43653</v>
      </c>
      <c r="W4" s="21">
        <v>43684</v>
      </c>
    </row>
    <row r="5" spans="1:23" x14ac:dyDescent="0.3">
      <c r="A5" s="2">
        <v>110181</v>
      </c>
      <c r="B5" s="3" t="s">
        <v>27</v>
      </c>
      <c r="C5" s="3" t="s">
        <v>37</v>
      </c>
      <c r="D5" s="3" t="s">
        <v>40</v>
      </c>
      <c r="E5" s="13">
        <v>2.5</v>
      </c>
      <c r="F5" s="13">
        <v>2</v>
      </c>
      <c r="G5" s="13">
        <v>1</v>
      </c>
      <c r="H5" s="17">
        <v>10</v>
      </c>
      <c r="I5" s="17">
        <v>10</v>
      </c>
      <c r="J5" s="17">
        <v>10</v>
      </c>
      <c r="K5" s="17">
        <v>10</v>
      </c>
      <c r="L5" s="17">
        <v>10</v>
      </c>
      <c r="M5" s="17">
        <v>10</v>
      </c>
      <c r="N5" s="17">
        <v>10</v>
      </c>
      <c r="O5" s="17">
        <v>10</v>
      </c>
      <c r="P5" s="17">
        <v>10</v>
      </c>
      <c r="Q5" s="17">
        <v>10</v>
      </c>
      <c r="R5" s="17">
        <v>10</v>
      </c>
      <c r="S5" s="17">
        <v>10</v>
      </c>
      <c r="T5" s="19">
        <f t="shared" si="2"/>
        <v>8</v>
      </c>
      <c r="U5" s="20">
        <v>5</v>
      </c>
      <c r="V5" s="21">
        <v>43653</v>
      </c>
      <c r="W5" s="21">
        <v>43685</v>
      </c>
    </row>
    <row r="6" spans="1:23" x14ac:dyDescent="0.3">
      <c r="A6" s="2">
        <v>110182</v>
      </c>
      <c r="B6" s="3" t="s">
        <v>28</v>
      </c>
      <c r="C6" s="3" t="s">
        <v>38</v>
      </c>
      <c r="D6" s="3" t="s">
        <v>41</v>
      </c>
      <c r="E6" s="13">
        <v>1.5</v>
      </c>
      <c r="F6" s="13">
        <v>55</v>
      </c>
      <c r="G6" s="13">
        <v>36</v>
      </c>
      <c r="H6" s="17">
        <f t="shared" ref="H6" si="3">F6*1.3</f>
        <v>71.5</v>
      </c>
      <c r="I6" s="18">
        <v>55</v>
      </c>
      <c r="J6" s="18">
        <v>55</v>
      </c>
      <c r="K6" s="18">
        <v>55</v>
      </c>
      <c r="L6" s="18">
        <v>55</v>
      </c>
      <c r="M6" s="18">
        <v>55</v>
      </c>
      <c r="N6" s="17">
        <f t="shared" ref="N6" si="4">L6*1.3</f>
        <v>71.5</v>
      </c>
      <c r="O6" s="18">
        <f t="shared" si="0"/>
        <v>107.25</v>
      </c>
      <c r="P6" s="18">
        <f t="shared" si="1"/>
        <v>143</v>
      </c>
      <c r="Q6" s="18">
        <v>55</v>
      </c>
      <c r="R6" s="18">
        <v>55</v>
      </c>
      <c r="S6" s="18">
        <v>55</v>
      </c>
      <c r="T6" s="19">
        <f t="shared" si="2"/>
        <v>16.5</v>
      </c>
      <c r="U6" s="20">
        <v>1</v>
      </c>
      <c r="V6" s="21">
        <v>43653</v>
      </c>
      <c r="W6" s="21">
        <v>43715</v>
      </c>
    </row>
    <row r="7" spans="1:23" x14ac:dyDescent="0.3">
      <c r="A7" s="2">
        <v>110183</v>
      </c>
      <c r="B7" s="3" t="s">
        <v>29</v>
      </c>
      <c r="C7" s="3" t="s">
        <v>36</v>
      </c>
      <c r="D7" s="3" t="s">
        <v>42</v>
      </c>
      <c r="E7" s="13">
        <v>2</v>
      </c>
      <c r="F7" s="13">
        <v>500</v>
      </c>
      <c r="G7" s="13">
        <v>0</v>
      </c>
      <c r="H7" s="17">
        <v>50</v>
      </c>
      <c r="I7" s="18">
        <v>55</v>
      </c>
      <c r="J7" s="18">
        <v>50</v>
      </c>
      <c r="K7" s="18">
        <v>55</v>
      </c>
      <c r="L7" s="18">
        <v>50</v>
      </c>
      <c r="M7" s="18">
        <v>55</v>
      </c>
      <c r="N7" s="17">
        <v>50</v>
      </c>
      <c r="O7" s="18">
        <v>55</v>
      </c>
      <c r="P7" s="18">
        <v>50</v>
      </c>
      <c r="Q7" s="18">
        <v>55</v>
      </c>
      <c r="R7" s="18">
        <v>50</v>
      </c>
      <c r="S7" s="18">
        <v>55</v>
      </c>
      <c r="T7" s="19">
        <f t="shared" si="2"/>
        <v>-450</v>
      </c>
      <c r="U7" s="20">
        <v>10</v>
      </c>
      <c r="V7" s="21">
        <v>43653</v>
      </c>
      <c r="W7" s="21">
        <v>43592</v>
      </c>
    </row>
    <row r="8" spans="1:23" x14ac:dyDescent="0.3">
      <c r="A8" s="2">
        <v>110184</v>
      </c>
      <c r="B8" s="3" t="s">
        <v>30</v>
      </c>
      <c r="C8" s="3" t="s">
        <v>37</v>
      </c>
      <c r="D8" s="3" t="s">
        <v>43</v>
      </c>
      <c r="E8" s="13">
        <v>22</v>
      </c>
      <c r="F8" s="13">
        <v>96</v>
      </c>
      <c r="G8" s="13">
        <v>6</v>
      </c>
      <c r="H8" s="17">
        <f>F8*1.9</f>
        <v>182.39999999999998</v>
      </c>
      <c r="I8" s="18">
        <v>96</v>
      </c>
      <c r="J8" s="18">
        <v>96</v>
      </c>
      <c r="K8" s="18">
        <v>96</v>
      </c>
      <c r="L8" s="18">
        <v>96</v>
      </c>
      <c r="M8" s="18">
        <v>96</v>
      </c>
      <c r="N8" s="17">
        <f>L8*1.9</f>
        <v>182.39999999999998</v>
      </c>
      <c r="O8" s="18">
        <f t="shared" si="0"/>
        <v>273.59999999999997</v>
      </c>
      <c r="P8" s="18">
        <f t="shared" si="1"/>
        <v>364.79999999999995</v>
      </c>
      <c r="Q8" s="18">
        <v>96</v>
      </c>
      <c r="R8" s="18">
        <v>96</v>
      </c>
      <c r="S8" s="18">
        <v>96</v>
      </c>
      <c r="T8" s="19">
        <f t="shared" si="2"/>
        <v>86.399999999999977</v>
      </c>
      <c r="U8" s="20">
        <v>10</v>
      </c>
      <c r="V8" s="21">
        <v>43653</v>
      </c>
      <c r="W8" s="21">
        <v>43592</v>
      </c>
    </row>
    <row r="9" spans="1:23" x14ac:dyDescent="0.3">
      <c r="A9" s="2">
        <v>110185</v>
      </c>
      <c r="B9" s="3" t="s">
        <v>31</v>
      </c>
      <c r="C9" s="3" t="s">
        <v>35</v>
      </c>
      <c r="D9" s="3" t="s">
        <v>44</v>
      </c>
      <c r="E9" s="13">
        <v>10</v>
      </c>
      <c r="F9" s="13">
        <v>85</v>
      </c>
      <c r="G9" s="13">
        <v>83</v>
      </c>
      <c r="H9" s="17">
        <f>F9*1.5</f>
        <v>127.5</v>
      </c>
      <c r="I9" s="18">
        <v>85</v>
      </c>
      <c r="J9" s="18">
        <v>85</v>
      </c>
      <c r="K9" s="18">
        <v>85</v>
      </c>
      <c r="L9" s="18">
        <v>85</v>
      </c>
      <c r="M9" s="18">
        <v>85</v>
      </c>
      <c r="N9" s="17">
        <f>L9*1.5</f>
        <v>127.5</v>
      </c>
      <c r="O9" s="18">
        <f t="shared" si="0"/>
        <v>191.25</v>
      </c>
      <c r="P9" s="18">
        <f t="shared" si="1"/>
        <v>255</v>
      </c>
      <c r="Q9" s="18">
        <v>85</v>
      </c>
      <c r="R9" s="18">
        <v>85</v>
      </c>
      <c r="S9" s="23">
        <v>85</v>
      </c>
      <c r="T9" s="19">
        <f t="shared" si="2"/>
        <v>42.5</v>
      </c>
      <c r="U9" s="20">
        <v>10</v>
      </c>
      <c r="V9" s="21">
        <v>43653</v>
      </c>
      <c r="W9" s="21">
        <v>43653</v>
      </c>
    </row>
    <row r="10" spans="1:23" x14ac:dyDescent="0.3">
      <c r="A10" s="2">
        <v>110186</v>
      </c>
      <c r="B10" s="3" t="s">
        <v>32</v>
      </c>
      <c r="C10" s="3" t="s">
        <v>36</v>
      </c>
      <c r="D10" s="3" t="s">
        <v>45</v>
      </c>
      <c r="E10" s="13">
        <v>9</v>
      </c>
      <c r="F10" s="13">
        <v>1</v>
      </c>
      <c r="G10" s="13">
        <v>0</v>
      </c>
      <c r="H10" s="17">
        <f t="shared" ref="H10:H12" si="5">F10*1.5</f>
        <v>1.5</v>
      </c>
      <c r="I10" s="18">
        <v>0</v>
      </c>
      <c r="J10" s="18">
        <v>8</v>
      </c>
      <c r="K10" s="18">
        <v>10</v>
      </c>
      <c r="L10" s="18">
        <v>15</v>
      </c>
      <c r="M10" s="18">
        <v>25</v>
      </c>
      <c r="N10" s="17">
        <f t="shared" ref="N10:N12" si="6">L10*1.5</f>
        <v>22.5</v>
      </c>
      <c r="O10" s="18">
        <f t="shared" si="0"/>
        <v>33.75</v>
      </c>
      <c r="P10" s="18">
        <f t="shared" si="1"/>
        <v>45</v>
      </c>
      <c r="Q10" s="18">
        <v>25</v>
      </c>
      <c r="R10" s="18">
        <v>25</v>
      </c>
      <c r="S10" s="18">
        <v>25</v>
      </c>
      <c r="T10" s="19">
        <f t="shared" si="2"/>
        <v>21.5</v>
      </c>
      <c r="U10" s="20">
        <v>10</v>
      </c>
      <c r="V10" s="21">
        <v>43653</v>
      </c>
      <c r="W10" s="21">
        <v>43653</v>
      </c>
    </row>
    <row r="11" spans="1:23" x14ac:dyDescent="0.3">
      <c r="A11" s="2">
        <v>110187</v>
      </c>
      <c r="B11" s="3" t="s">
        <v>33</v>
      </c>
      <c r="C11" s="3" t="s">
        <v>37</v>
      </c>
      <c r="D11" s="3" t="s">
        <v>39</v>
      </c>
      <c r="E11" s="13">
        <v>8</v>
      </c>
      <c r="F11" s="13">
        <v>1</v>
      </c>
      <c r="G11" s="13">
        <v>0</v>
      </c>
      <c r="H11" s="17">
        <f t="shared" si="5"/>
        <v>1.5</v>
      </c>
      <c r="I11" s="18">
        <v>22</v>
      </c>
      <c r="J11" s="18">
        <v>22</v>
      </c>
      <c r="K11" s="18">
        <v>22</v>
      </c>
      <c r="L11" s="18">
        <v>22</v>
      </c>
      <c r="M11" s="18">
        <v>22</v>
      </c>
      <c r="N11" s="17">
        <f t="shared" si="6"/>
        <v>33</v>
      </c>
      <c r="O11" s="18">
        <f t="shared" si="0"/>
        <v>49.5</v>
      </c>
      <c r="P11" s="18">
        <f t="shared" si="1"/>
        <v>66</v>
      </c>
      <c r="Q11" s="18">
        <v>22</v>
      </c>
      <c r="R11" s="18">
        <v>22</v>
      </c>
      <c r="S11" s="18">
        <v>22</v>
      </c>
      <c r="T11" s="19">
        <f t="shared" si="2"/>
        <v>32</v>
      </c>
      <c r="U11" s="20">
        <v>50</v>
      </c>
      <c r="V11" s="21">
        <v>43653</v>
      </c>
      <c r="W11" s="21">
        <v>43653</v>
      </c>
    </row>
    <row r="12" spans="1:23" x14ac:dyDescent="0.3">
      <c r="A12" s="2">
        <v>110188</v>
      </c>
      <c r="B12" s="3" t="s">
        <v>34</v>
      </c>
      <c r="C12" s="3" t="s">
        <v>35</v>
      </c>
      <c r="D12" s="3" t="s">
        <v>40</v>
      </c>
      <c r="E12" s="13">
        <v>4</v>
      </c>
      <c r="F12" s="13">
        <v>25</v>
      </c>
      <c r="G12" s="13">
        <v>0</v>
      </c>
      <c r="H12" s="17">
        <f t="shared" si="5"/>
        <v>37.5</v>
      </c>
      <c r="I12" s="18">
        <v>25</v>
      </c>
      <c r="J12" s="18">
        <v>25</v>
      </c>
      <c r="K12" s="18">
        <v>25</v>
      </c>
      <c r="L12" s="18">
        <v>25</v>
      </c>
      <c r="M12" s="18">
        <v>25</v>
      </c>
      <c r="N12" s="17">
        <f t="shared" si="6"/>
        <v>37.5</v>
      </c>
      <c r="O12" s="18">
        <f t="shared" si="0"/>
        <v>56.25</v>
      </c>
      <c r="P12" s="18">
        <f t="shared" si="1"/>
        <v>75</v>
      </c>
      <c r="Q12" s="18">
        <v>25</v>
      </c>
      <c r="R12" s="18">
        <v>25</v>
      </c>
      <c r="S12" s="18">
        <v>25</v>
      </c>
      <c r="T12" s="19">
        <f t="shared" si="2"/>
        <v>12.5</v>
      </c>
      <c r="U12" s="20">
        <v>1</v>
      </c>
      <c r="V12" s="21">
        <v>43653</v>
      </c>
      <c r="W12" s="21">
        <v>43653</v>
      </c>
    </row>
    <row r="13" spans="1:23" x14ac:dyDescent="0.3">
      <c r="A13" s="26" t="s">
        <v>13</v>
      </c>
      <c r="B13" s="26"/>
      <c r="C13" s="10"/>
      <c r="D13" s="10"/>
      <c r="E13" s="10"/>
      <c r="F13" s="10"/>
      <c r="G13" s="10"/>
      <c r="H13" s="17">
        <f t="shared" ref="H13:S13" si="7">SUM(H3:H12)</f>
        <v>663.75</v>
      </c>
      <c r="I13" s="17">
        <f t="shared" si="7"/>
        <v>463</v>
      </c>
      <c r="J13" s="17">
        <f t="shared" si="7"/>
        <v>466</v>
      </c>
      <c r="K13" s="17">
        <f t="shared" si="7"/>
        <v>473</v>
      </c>
      <c r="L13" s="17">
        <f t="shared" si="7"/>
        <v>473</v>
      </c>
      <c r="M13" s="17">
        <f t="shared" si="7"/>
        <v>488</v>
      </c>
      <c r="N13" s="17">
        <f t="shared" si="7"/>
        <v>700.34999999999991</v>
      </c>
      <c r="O13" s="17">
        <f t="shared" si="7"/>
        <v>1025.5249999999999</v>
      </c>
      <c r="P13" s="17">
        <f t="shared" si="7"/>
        <v>1340.6999999999998</v>
      </c>
      <c r="Q13" s="17">
        <f t="shared" si="7"/>
        <v>488</v>
      </c>
      <c r="R13" s="17">
        <f t="shared" si="7"/>
        <v>483</v>
      </c>
      <c r="S13" s="17">
        <f t="shared" si="7"/>
        <v>488</v>
      </c>
      <c r="T13" s="20"/>
      <c r="U13" s="20"/>
      <c r="V13" s="20"/>
      <c r="W13" s="20"/>
    </row>
  </sheetData>
  <mergeCells count="2">
    <mergeCell ref="A1:B1"/>
    <mergeCell ref="A13:B1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pros. nedelj. prodaja po mesec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Dejan</dc:creator>
  <cp:lastModifiedBy>Korisnik</cp:lastModifiedBy>
  <dcterms:created xsi:type="dcterms:W3CDTF">2017-09-14T05:30:04Z</dcterms:created>
  <dcterms:modified xsi:type="dcterms:W3CDTF">2020-11-18T09:48:23Z</dcterms:modified>
</cp:coreProperties>
</file>